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15315" windowHeight="6345" activeTab="1"/>
  </bookViews>
  <sheets>
    <sheet name="приложение 5" sheetId="1" r:id="rId1"/>
    <sheet name="приложение 6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0" i="2"/>
  <c r="G42"/>
  <c r="G39"/>
  <c r="E20"/>
  <c r="E19"/>
  <c r="E16"/>
  <c r="E17"/>
  <c r="E18"/>
  <c r="G12"/>
  <c r="G13"/>
  <c r="G15"/>
  <c r="F9"/>
  <c r="F18"/>
  <c r="F17"/>
  <c r="F16"/>
  <c r="F15"/>
  <c r="F14"/>
  <c r="F13"/>
  <c r="E15"/>
  <c r="E14"/>
  <c r="E13"/>
  <c r="F12"/>
  <c r="E12"/>
  <c r="F10"/>
  <c r="E10"/>
  <c r="G10" s="1"/>
  <c r="F40"/>
  <c r="F39"/>
  <c r="E40"/>
  <c r="E39"/>
  <c r="G22"/>
  <c r="G20"/>
  <c r="G19"/>
  <c r="G25"/>
  <c r="G23"/>
  <c r="Q10" i="1"/>
  <c r="Q11"/>
  <c r="P10"/>
  <c r="P11"/>
  <c r="Q13"/>
  <c r="P13"/>
  <c r="Q12"/>
  <c r="P12"/>
  <c r="O13"/>
  <c r="M13"/>
  <c r="N13"/>
  <c r="Q9"/>
  <c r="O12"/>
  <c r="O9" s="1"/>
  <c r="N9"/>
  <c r="Q27"/>
  <c r="Q28"/>
  <c r="Q29"/>
  <c r="Q30"/>
  <c r="Q31"/>
  <c r="Q32"/>
  <c r="Q33"/>
  <c r="Q34"/>
  <c r="P29"/>
  <c r="P30"/>
  <c r="P31"/>
  <c r="P33"/>
  <c r="P34"/>
  <c r="Q26"/>
  <c r="N26"/>
  <c r="O28"/>
  <c r="N28"/>
  <c r="O32"/>
  <c r="N32"/>
  <c r="P20"/>
  <c r="O18"/>
  <c r="N18"/>
  <c r="M18"/>
  <c r="M28"/>
  <c r="P28" s="1"/>
  <c r="M32"/>
  <c r="P32" s="1"/>
  <c r="Q22"/>
  <c r="Q23"/>
  <c r="Q24"/>
  <c r="Q25"/>
  <c r="P22"/>
  <c r="P23"/>
  <c r="P24"/>
  <c r="P25"/>
  <c r="Q15"/>
  <c r="Q16"/>
  <c r="Q17"/>
  <c r="P15"/>
  <c r="P16"/>
  <c r="P17"/>
  <c r="Q19"/>
  <c r="Q20"/>
  <c r="Q21"/>
  <c r="P19"/>
  <c r="P21"/>
  <c r="O14"/>
  <c r="N14"/>
  <c r="E9" i="2" l="1"/>
  <c r="G9" s="1"/>
  <c r="N12" i="1"/>
  <c r="P18"/>
  <c r="Q14"/>
  <c r="Q18"/>
  <c r="M14" l="1"/>
  <c r="P14" s="1"/>
  <c r="M12" l="1"/>
  <c r="G30" i="2"/>
  <c r="G32"/>
  <c r="G29"/>
  <c r="M27" i="1" l="1"/>
  <c r="N27"/>
  <c r="O27"/>
  <c r="M26" l="1"/>
  <c r="P27"/>
  <c r="M9" l="1"/>
  <c r="P9" s="1"/>
  <c r="P26"/>
</calcChain>
</file>

<file path=xl/sharedStrings.xml><?xml version="1.0" encoding="utf-8"?>
<sst xmlns="http://schemas.openxmlformats.org/spreadsheetml/2006/main" count="196" uniqueCount="95">
  <si>
    <t>Форма 5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</si>
  <si>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</si>
  <si>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</si>
  <si>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</si>
  <si>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</si>
  <si>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городского округа, тыс. рублей</t>
  </si>
  <si>
    <t>Кассовые расходы,%</t>
  </si>
  <si>
    <t>МП</t>
  </si>
  <si>
    <t>Пп</t>
  </si>
  <si>
    <t>ОМ</t>
  </si>
  <si>
    <t>М</t>
  </si>
  <si>
    <t>И</t>
  </si>
  <si>
    <t>Показатель применения меры</t>
  </si>
  <si>
    <t>ГРБС</t>
  </si>
  <si>
    <t>Рз</t>
  </si>
  <si>
    <t>Пр</t>
  </si>
  <si>
    <t>ЦС</t>
  </si>
  <si>
    <t>ВР</t>
  </si>
  <si>
    <t xml:space="preserve">план на отчетный перод </t>
  </si>
  <si>
    <t>кассовое исполнение на конец отчетного перода</t>
  </si>
  <si>
    <t>к плану на отчетный год</t>
  </si>
  <si>
    <t>к плану на отчетный пероид</t>
  </si>
  <si>
    <t>05</t>
  </si>
  <si>
    <t>2</t>
  </si>
  <si>
    <t>03</t>
  </si>
  <si>
    <t>4</t>
  </si>
  <si>
    <t>Развитие потребительского рынка</t>
  </si>
  <si>
    <t>Всего</t>
  </si>
  <si>
    <t>Субсидирование части затрат по оплате лизинговых платежей по договорам лизинга</t>
  </si>
  <si>
    <t>01</t>
  </si>
  <si>
    <t>02</t>
  </si>
  <si>
    <t xml:space="preserve">Развитие кадрового потенциала  организаций потребительского рынка </t>
  </si>
  <si>
    <t>3</t>
  </si>
  <si>
    <t>1</t>
  </si>
  <si>
    <t>Управление муниципальным имуществом и земельными ресурсами</t>
  </si>
  <si>
    <t>Организация и проведение работ по оценке рыночного размера арендной платы и рыночной стоимости земельных участков</t>
  </si>
  <si>
    <t>Вовлечение в хозяйственный оборот неиспользуемых или используемых не по назначению земельных участков</t>
  </si>
  <si>
    <t>Организация и проведение работ технической инвентаризации и по государственной регистрации права муниципальной собственности на муниципальное недвижимое имущество</t>
  </si>
  <si>
    <t>Организация и проведение работ по оценке рыночного размера арендной платы и рыночной стоимости муниципального имущества</t>
  </si>
  <si>
    <t>04</t>
  </si>
  <si>
    <t>Управление и распоряжение  земельными участками, находящимися в муниципальной сосбственности  муниципального образования  "Город Глазов" и в государственной  собственности</t>
  </si>
  <si>
    <t xml:space="preserve">Организация и проведение работ по образованию земельных участков, уточнению их характеристик, государственной регистрации права муниципальной собственности на земельные участки </t>
  </si>
  <si>
    <t xml:space="preserve">"Создание условий для устойчивого экономического развития </t>
  </si>
  <si>
    <t xml:space="preserve">Управление учета и отчетности </t>
  </si>
  <si>
    <t xml:space="preserve">Всего </t>
  </si>
  <si>
    <t xml:space="preserve">Управление имущественных отношений </t>
  </si>
  <si>
    <t>Управление учета и отчетности</t>
  </si>
  <si>
    <t xml:space="preserve">Управление имущественных отношений  </t>
  </si>
  <si>
    <t>Управление имущественных отношений</t>
  </si>
  <si>
    <t>Наименование муниципальной программы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</si>
  <si>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</si>
  <si>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</si>
  <si>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</si>
  <si>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</si>
  <si>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</si>
  <si>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</si>
  <si>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бюджет города Глазова</t>
  </si>
  <si>
    <t>в том числе:</t>
  </si>
  <si>
    <t xml:space="preserve">собственные средства бюджета </t>
  </si>
  <si>
    <t>субсидии из бюджета Удмуртской Республики</t>
  </si>
  <si>
    <t>субвенции из бюджета Удмуртской Республики</t>
  </si>
  <si>
    <t>иные источники</t>
  </si>
  <si>
    <t>собственные средства бюджета города</t>
  </si>
  <si>
    <t>бюджет города</t>
  </si>
  <si>
    <t>"Создание условий для устойчивого экономического развития"</t>
  </si>
  <si>
    <t>Создание условий для развития малого и среднего предпринимательства</t>
  </si>
  <si>
    <t>средства  бюджета Удмуртской Республики, планируемые к привлечению</t>
  </si>
  <si>
    <t xml:space="preserve">средства федералдьного бюджета, планируемые к привлечению </t>
  </si>
  <si>
    <t>"Создание условий для устойчивого экономического развития " на 2015-2020 годы</t>
  </si>
  <si>
    <t xml:space="preserve">Отчет о расходах на реализацию </t>
  </si>
  <si>
    <t>Форма 6</t>
  </si>
  <si>
    <t xml:space="preserve">средства федерального бюджета, планируемые к привлечению </t>
  </si>
  <si>
    <t>План на отчетный год -2016 год</t>
  </si>
  <si>
    <t>Отчет об использовании бюджетных ассигнований бюджета городского округа на реализацию муниципальной подпрограммы по состоянию на  31.12.2016 года</t>
  </si>
  <si>
    <t>Государственная поддержка малого и среднего предпринимательства</t>
  </si>
  <si>
    <t xml:space="preserve">Управление экономики, развития города, промышленности, потребительского рынка и предпринимательства,                      Управление учета и отчетности </t>
  </si>
  <si>
    <t>Субсидии муниципальному бюджетному учреждению «Глазовский  бизнес-инкубатор»</t>
  </si>
  <si>
    <t>Расходы на решение вопросов местного значения по владению имуществом, находящимся в муниципальной собственности, в части уплаты налога на имущество организаций</t>
  </si>
  <si>
    <t xml:space="preserve">Предоставление информационной и консультационной поддержки субъектам малого и среднего предпринимательства </t>
  </si>
  <si>
    <t>Уплата земельного налога</t>
  </si>
  <si>
    <t>0510260640</t>
  </si>
  <si>
    <t>0510161810</t>
  </si>
  <si>
    <t>0510104740</t>
  </si>
  <si>
    <t>810</t>
  </si>
  <si>
    <t>0510150640</t>
  </si>
  <si>
    <t>0510266770</t>
  </si>
  <si>
    <t>0510260620</t>
  </si>
  <si>
    <t>Организация городских конкурсов, смотров, фестивалей профессионального мастерства среди работников сферы потребительского рынка</t>
  </si>
  <si>
    <t>0520360110</t>
  </si>
  <si>
    <t xml:space="preserve">Управление и распоряжение имуществом, находящимся в муниципальной собственности муниципального образования "Город Глазов" </t>
  </si>
  <si>
    <t>0530160090</t>
  </si>
  <si>
    <t>0530260090</t>
  </si>
  <si>
    <t>244</t>
  </si>
  <si>
    <t xml:space="preserve">муниципальной программы за счет всех источников финансирования    по состоянию на 31.12.2016 года </t>
  </si>
  <si>
    <t>субсидии из федерального бюджета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</si>
</sst>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5" fillId="0" borderId="0" xfId="0" applyFont="1"/>
    <xf numFmtId="49" fontId="0" fillId="0" borderId="0" xfId="0" applyNumberFormat="1"/>
    <xf numFmtId="0" fontId="1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0" fillId="0" borderId="0" xfId="0"/>
    <xf numFmtId="49" fontId="7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165" fontId="1" fillId="3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8" fillId="0" borderId="0" xfId="0" applyFont="1"/>
    <xf numFmtId="43" fontId="1" fillId="0" borderId="0" xfId="2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5" fontId="12" fillId="0" borderId="1" xfId="1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7" fillId="0" borderId="9" xfId="0" applyNumberFormat="1" applyFont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65" fontId="8" fillId="0" borderId="1" xfId="1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/>
    </xf>
    <xf numFmtId="165" fontId="7" fillId="0" borderId="1" xfId="1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3" fontId="1" fillId="0" borderId="0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 applyProtection="1">
      <alignment horizontal="center" vertical="center"/>
      <protection locked="0"/>
    </xf>
    <xf numFmtId="165" fontId="2" fillId="3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0"/>
  <sheetViews>
    <sheetView view="pageBreakPreview" zoomScale="90" zoomScaleSheetLayoutView="90" workbookViewId="0">
      <pane xSplit="6" ySplit="8" topLeftCell="G27" activePane="bottomRight" state="frozen"/>
      <selection pane="topRight" activeCell="G1" sqref="G1"/>
      <selection pane="bottomLeft" activeCell="A9" sqref="A9"/>
      <selection pane="bottomRight" activeCell="M35" sqref="M35"/>
    </sheetView>
  </sheetViews>
  <sheetFormatPr defaultRowHeight="15"/>
  <cols>
    <col min="1" max="1" width="3.28515625" customWidth="1"/>
    <col min="2" max="3" width="4" customWidth="1"/>
    <col min="4" max="4" width="3.140625" customWidth="1"/>
    <col min="5" max="5" width="3.42578125" customWidth="1"/>
    <col min="6" max="6" width="38.140625" customWidth="1"/>
    <col min="7" max="7" width="25" customWidth="1"/>
    <col min="11" max="11" width="11" bestFit="1" customWidth="1"/>
    <col min="16" max="17" width="10" bestFit="1" customWidth="1"/>
  </cols>
  <sheetData>
    <row r="1" spans="1:17" ht="15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18" t="s">
        <v>0</v>
      </c>
      <c r="O1" s="118"/>
      <c r="P1" s="118"/>
      <c r="Q1" s="118"/>
    </row>
    <row r="2" spans="1:17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1"/>
      <c r="Q2" s="1"/>
    </row>
    <row r="3" spans="1:17" ht="15" customHeight="1">
      <c r="A3" s="3"/>
      <c r="B3" s="3"/>
      <c r="C3" s="3"/>
      <c r="D3" s="119" t="s">
        <v>73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"/>
      <c r="Q3" s="1"/>
    </row>
    <row r="4" spans="1:17" s="14" customFormat="1" ht="15" customHeight="1">
      <c r="A4" s="3"/>
      <c r="B4" s="3"/>
      <c r="C4" s="3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1:17" s="14" customFormat="1" ht="15" customHeight="1">
      <c r="A5" s="3"/>
      <c r="B5" s="3"/>
      <c r="C5" s="3"/>
      <c r="D5" s="58"/>
      <c r="E5" s="58"/>
      <c r="F5" s="120" t="s">
        <v>49</v>
      </c>
      <c r="G5" s="120"/>
      <c r="H5" s="121" t="s">
        <v>68</v>
      </c>
      <c r="I5" s="121"/>
      <c r="J5" s="121"/>
      <c r="K5" s="121"/>
      <c r="L5" s="121"/>
      <c r="M5" s="121"/>
      <c r="N5" s="121"/>
      <c r="O5" s="121"/>
    </row>
    <row r="6" spans="1:17" ht="15.75" customHeight="1">
      <c r="A6" s="4"/>
      <c r="B6" s="4"/>
      <c r="C6" s="4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1"/>
      <c r="Q6" s="1"/>
    </row>
    <row r="7" spans="1:17" s="5" customFormat="1" ht="12.75">
      <c r="A7" s="123" t="s">
        <v>1</v>
      </c>
      <c r="B7" s="124"/>
      <c r="C7" s="124"/>
      <c r="D7" s="124"/>
      <c r="E7" s="128"/>
      <c r="F7" s="126" t="s">
        <v>2</v>
      </c>
      <c r="G7" s="126" t="s">
        <v>3</v>
      </c>
      <c r="H7" s="126" t="s">
        <v>4</v>
      </c>
      <c r="I7" s="126"/>
      <c r="J7" s="126"/>
      <c r="K7" s="126"/>
      <c r="L7" s="126"/>
      <c r="M7" s="123" t="s">
        <v>5</v>
      </c>
      <c r="N7" s="124"/>
      <c r="O7" s="125"/>
      <c r="P7" s="122" t="s">
        <v>6</v>
      </c>
      <c r="Q7" s="122"/>
    </row>
    <row r="8" spans="1:17" s="5" customFormat="1" ht="76.5">
      <c r="A8" s="61" t="s">
        <v>7</v>
      </c>
      <c r="B8" s="61" t="s">
        <v>8</v>
      </c>
      <c r="C8" s="61" t="s">
        <v>9</v>
      </c>
      <c r="D8" s="61" t="s">
        <v>10</v>
      </c>
      <c r="E8" s="61" t="s">
        <v>11</v>
      </c>
      <c r="F8" s="129" t="s">
        <v>12</v>
      </c>
      <c r="G8" s="127"/>
      <c r="H8" s="61" t="s">
        <v>13</v>
      </c>
      <c r="I8" s="61" t="s">
        <v>14</v>
      </c>
      <c r="J8" s="61" t="s">
        <v>15</v>
      </c>
      <c r="K8" s="61" t="s">
        <v>16</v>
      </c>
      <c r="L8" s="61" t="s">
        <v>17</v>
      </c>
      <c r="M8" s="67" t="s">
        <v>72</v>
      </c>
      <c r="N8" s="61" t="s">
        <v>18</v>
      </c>
      <c r="O8" s="61" t="s">
        <v>19</v>
      </c>
      <c r="P8" s="61" t="s">
        <v>20</v>
      </c>
      <c r="Q8" s="61" t="s">
        <v>21</v>
      </c>
    </row>
    <row r="9" spans="1:17" s="5" customFormat="1" ht="25.5" customHeight="1">
      <c r="A9" s="130">
        <v>5</v>
      </c>
      <c r="B9" s="130"/>
      <c r="C9" s="130"/>
      <c r="D9" s="130"/>
      <c r="E9" s="130"/>
      <c r="F9" s="133" t="s">
        <v>42</v>
      </c>
      <c r="G9" s="34" t="s">
        <v>44</v>
      </c>
      <c r="H9" s="7"/>
      <c r="I9" s="7"/>
      <c r="J9" s="7"/>
      <c r="K9" s="7"/>
      <c r="L9" s="7"/>
      <c r="M9" s="107">
        <f>M12+M22+M26</f>
        <v>9585.3799999999992</v>
      </c>
      <c r="N9" s="107">
        <f>N12+N22+N26</f>
        <v>9585.3799999999992</v>
      </c>
      <c r="O9" s="107">
        <f>O12+O22+O26</f>
        <v>9335.6533199999994</v>
      </c>
      <c r="P9" s="108">
        <f>O9/M9*100</f>
        <v>97.394712781339919</v>
      </c>
      <c r="Q9" s="108">
        <f>O9/N9*100</f>
        <v>97.394712781339919</v>
      </c>
    </row>
    <row r="10" spans="1:17" s="5" customFormat="1" ht="25.5">
      <c r="A10" s="131"/>
      <c r="B10" s="131"/>
      <c r="C10" s="131"/>
      <c r="D10" s="131"/>
      <c r="E10" s="131"/>
      <c r="F10" s="134"/>
      <c r="G10" s="35" t="s">
        <v>43</v>
      </c>
      <c r="H10" s="7"/>
      <c r="I10" s="7"/>
      <c r="J10" s="7"/>
      <c r="K10" s="7"/>
      <c r="L10" s="7"/>
      <c r="M10" s="107">
        <v>4865.3999999999996</v>
      </c>
      <c r="N10" s="107">
        <v>4865.3999999999996</v>
      </c>
      <c r="O10" s="107">
        <v>4776.8</v>
      </c>
      <c r="P10" s="108">
        <f t="shared" ref="P10:P11" si="0">O10/M10*100</f>
        <v>98.178978090187869</v>
      </c>
      <c r="Q10" s="108">
        <f t="shared" ref="Q10:Q11" si="1">O10/N10*100</f>
        <v>98.178978090187869</v>
      </c>
    </row>
    <row r="11" spans="1:17" s="5" customFormat="1" ht="25.5">
      <c r="A11" s="132"/>
      <c r="B11" s="132"/>
      <c r="C11" s="132"/>
      <c r="D11" s="132"/>
      <c r="E11" s="132"/>
      <c r="F11" s="135"/>
      <c r="G11" s="35" t="s">
        <v>45</v>
      </c>
      <c r="H11" s="7"/>
      <c r="I11" s="7"/>
      <c r="J11" s="7"/>
      <c r="K11" s="7"/>
      <c r="L11" s="7"/>
      <c r="M11" s="107">
        <v>499</v>
      </c>
      <c r="N11" s="107">
        <v>499</v>
      </c>
      <c r="O11" s="107">
        <v>337.86714000000001</v>
      </c>
      <c r="P11" s="108">
        <f t="shared" si="0"/>
        <v>67.708845691382763</v>
      </c>
      <c r="Q11" s="108">
        <f t="shared" si="1"/>
        <v>67.708845691382763</v>
      </c>
    </row>
    <row r="12" spans="1:17" s="5" customFormat="1" ht="12.75">
      <c r="A12" s="139" t="s">
        <v>22</v>
      </c>
      <c r="B12" s="140">
        <v>1</v>
      </c>
      <c r="C12" s="136"/>
      <c r="D12" s="137"/>
      <c r="E12" s="136"/>
      <c r="F12" s="138" t="s">
        <v>65</v>
      </c>
      <c r="G12" s="9" t="s">
        <v>27</v>
      </c>
      <c r="H12" s="36"/>
      <c r="I12" s="36"/>
      <c r="J12" s="36"/>
      <c r="K12" s="36"/>
      <c r="L12" s="36"/>
      <c r="M12" s="74">
        <f>M14+M18</f>
        <v>9085.3799999999992</v>
      </c>
      <c r="N12" s="74">
        <f>N14+N18</f>
        <v>9085.3799999999992</v>
      </c>
      <c r="O12" s="74">
        <f>O14+O18</f>
        <v>8996.7861799999991</v>
      </c>
      <c r="P12" s="74">
        <f>O12/M12*100</f>
        <v>99.0248749089196</v>
      </c>
      <c r="Q12" s="74">
        <f>O12/N12*100</f>
        <v>99.0248749089196</v>
      </c>
    </row>
    <row r="13" spans="1:17" s="5" customFormat="1" ht="25.5">
      <c r="A13" s="139"/>
      <c r="B13" s="140"/>
      <c r="C13" s="136"/>
      <c r="D13" s="137"/>
      <c r="E13" s="136"/>
      <c r="F13" s="138"/>
      <c r="G13" s="9" t="s">
        <v>43</v>
      </c>
      <c r="H13" s="36"/>
      <c r="I13" s="36"/>
      <c r="J13" s="36"/>
      <c r="K13" s="36"/>
      <c r="L13" s="36"/>
      <c r="M13" s="74">
        <f>M18+M23</f>
        <v>4865.3799999999992</v>
      </c>
      <c r="N13" s="74">
        <f>N18+N23</f>
        <v>4865.3799999999992</v>
      </c>
      <c r="O13" s="74">
        <f>O18+O23</f>
        <v>4776.7861799999991</v>
      </c>
      <c r="P13" s="74">
        <f>O13/M13*100</f>
        <v>98.179097624440431</v>
      </c>
      <c r="Q13" s="74">
        <f>O13/N13*100</f>
        <v>98.179097624440431</v>
      </c>
    </row>
    <row r="14" spans="1:17" s="5" customFormat="1" ht="89.25">
      <c r="A14" s="13" t="s">
        <v>22</v>
      </c>
      <c r="B14" s="13">
        <v>1</v>
      </c>
      <c r="C14" s="13" t="s">
        <v>29</v>
      </c>
      <c r="D14" s="31"/>
      <c r="E14" s="31"/>
      <c r="F14" s="83" t="s">
        <v>74</v>
      </c>
      <c r="G14" s="83" t="s">
        <v>75</v>
      </c>
      <c r="H14" s="10"/>
      <c r="I14" s="66"/>
      <c r="J14" s="10"/>
      <c r="K14" s="66"/>
      <c r="L14" s="10"/>
      <c r="M14" s="74">
        <f>SUM(M15:M17)</f>
        <v>4221</v>
      </c>
      <c r="N14" s="74">
        <f>SUM(N15:N17)</f>
        <v>4221</v>
      </c>
      <c r="O14" s="74">
        <f>SUM(O15:O17)</f>
        <v>4221</v>
      </c>
      <c r="P14" s="74">
        <f>O14/M14*100</f>
        <v>100</v>
      </c>
      <c r="Q14" s="74">
        <f>O14/N14*100</f>
        <v>100</v>
      </c>
    </row>
    <row r="15" spans="1:17" s="5" customFormat="1" ht="21.75" customHeight="1">
      <c r="A15" s="161" t="s">
        <v>22</v>
      </c>
      <c r="B15" s="161">
        <v>1</v>
      </c>
      <c r="C15" s="161" t="s">
        <v>29</v>
      </c>
      <c r="D15" s="161">
        <v>7</v>
      </c>
      <c r="E15" s="164"/>
      <c r="F15" s="149" t="s">
        <v>28</v>
      </c>
      <c r="G15" s="152" t="s">
        <v>75</v>
      </c>
      <c r="H15" s="155">
        <v>960</v>
      </c>
      <c r="I15" s="158" t="s">
        <v>39</v>
      </c>
      <c r="J15" s="155">
        <v>12</v>
      </c>
      <c r="K15" s="70" t="s">
        <v>82</v>
      </c>
      <c r="L15" s="70" t="s">
        <v>83</v>
      </c>
      <c r="M15" s="73">
        <v>210</v>
      </c>
      <c r="N15" s="81">
        <v>210</v>
      </c>
      <c r="O15" s="81">
        <v>210</v>
      </c>
      <c r="P15" s="81">
        <f t="shared" ref="P15:P17" si="2">O15/M15*100</f>
        <v>100</v>
      </c>
      <c r="Q15" s="81">
        <f t="shared" ref="Q15:Q17" si="3">O15/N15*100</f>
        <v>100</v>
      </c>
    </row>
    <row r="16" spans="1:17" s="5" customFormat="1" ht="18.75" customHeight="1">
      <c r="A16" s="162"/>
      <c r="B16" s="162"/>
      <c r="C16" s="162"/>
      <c r="D16" s="162"/>
      <c r="E16" s="165"/>
      <c r="F16" s="150"/>
      <c r="G16" s="153"/>
      <c r="H16" s="156"/>
      <c r="I16" s="159"/>
      <c r="J16" s="156"/>
      <c r="K16" s="70" t="s">
        <v>84</v>
      </c>
      <c r="L16" s="70" t="s">
        <v>83</v>
      </c>
      <c r="M16" s="73">
        <v>3990</v>
      </c>
      <c r="N16" s="81">
        <v>3990</v>
      </c>
      <c r="O16" s="81">
        <v>3990</v>
      </c>
      <c r="P16" s="81">
        <f t="shared" si="2"/>
        <v>100</v>
      </c>
      <c r="Q16" s="81">
        <f t="shared" si="3"/>
        <v>100</v>
      </c>
    </row>
    <row r="17" spans="1:17" s="5" customFormat="1" ht="21" customHeight="1">
      <c r="A17" s="163"/>
      <c r="B17" s="163"/>
      <c r="C17" s="163"/>
      <c r="D17" s="163"/>
      <c r="E17" s="166"/>
      <c r="F17" s="151"/>
      <c r="G17" s="154"/>
      <c r="H17" s="157"/>
      <c r="I17" s="160"/>
      <c r="J17" s="157"/>
      <c r="K17" s="70" t="s">
        <v>81</v>
      </c>
      <c r="L17" s="70" t="s">
        <v>83</v>
      </c>
      <c r="M17" s="73">
        <v>21</v>
      </c>
      <c r="N17" s="81">
        <v>21</v>
      </c>
      <c r="O17" s="81">
        <v>21</v>
      </c>
      <c r="P17" s="81">
        <f t="shared" si="2"/>
        <v>100</v>
      </c>
      <c r="Q17" s="81">
        <f t="shared" si="3"/>
        <v>100</v>
      </c>
    </row>
    <row r="18" spans="1:17" s="5" customFormat="1" ht="53.25" customHeight="1">
      <c r="A18" s="32" t="s">
        <v>22</v>
      </c>
      <c r="B18" s="13">
        <v>1</v>
      </c>
      <c r="C18" s="13" t="s">
        <v>30</v>
      </c>
      <c r="D18" s="32"/>
      <c r="E18" s="8"/>
      <c r="F18" s="64" t="s">
        <v>76</v>
      </c>
      <c r="G18" s="56" t="s">
        <v>46</v>
      </c>
      <c r="H18" s="75"/>
      <c r="I18" s="76"/>
      <c r="J18" s="75"/>
      <c r="K18" s="76"/>
      <c r="L18" s="75"/>
      <c r="M18" s="77">
        <f>SUM(M19:M21)</f>
        <v>4864.3799999999992</v>
      </c>
      <c r="N18" s="74">
        <f>SUM(N19:N21)</f>
        <v>4864.3799999999992</v>
      </c>
      <c r="O18" s="74">
        <f>SUM(O19:O21)</f>
        <v>4775.7861799999991</v>
      </c>
      <c r="P18" s="74">
        <f>O18/M18*100</f>
        <v>98.178723290532403</v>
      </c>
      <c r="Q18" s="74">
        <f>O18/N18*100</f>
        <v>98.178723290532403</v>
      </c>
    </row>
    <row r="19" spans="1:17" s="5" customFormat="1" ht="98.25" customHeight="1">
      <c r="A19" s="62" t="s">
        <v>22</v>
      </c>
      <c r="B19" s="39" t="s">
        <v>33</v>
      </c>
      <c r="C19" s="39" t="s">
        <v>30</v>
      </c>
      <c r="D19" s="62" t="s">
        <v>25</v>
      </c>
      <c r="E19" s="80"/>
      <c r="F19" s="40" t="s">
        <v>77</v>
      </c>
      <c r="G19" s="69" t="s">
        <v>75</v>
      </c>
      <c r="H19" s="78">
        <v>960</v>
      </c>
      <c r="I19" s="79" t="s">
        <v>29</v>
      </c>
      <c r="J19" s="78">
        <v>13</v>
      </c>
      <c r="K19" s="70" t="s">
        <v>86</v>
      </c>
      <c r="L19" s="71">
        <v>612</v>
      </c>
      <c r="M19" s="81">
        <v>620.4</v>
      </c>
      <c r="N19" s="81">
        <v>620.4</v>
      </c>
      <c r="O19" s="81">
        <v>620.4</v>
      </c>
      <c r="P19" s="81">
        <f t="shared" ref="P19:P25" si="4">O19/M19*100</f>
        <v>100</v>
      </c>
      <c r="Q19" s="81">
        <f t="shared" ref="Q19:Q25" si="5">O19/N19*100</f>
        <v>100</v>
      </c>
    </row>
    <row r="20" spans="1:17" s="101" customFormat="1" ht="48" customHeight="1">
      <c r="A20" s="93" t="s">
        <v>22</v>
      </c>
      <c r="B20" s="94">
        <v>1</v>
      </c>
      <c r="C20" s="93" t="s">
        <v>30</v>
      </c>
      <c r="D20" s="94">
        <v>5</v>
      </c>
      <c r="E20" s="95"/>
      <c r="F20" s="96" t="s">
        <v>78</v>
      </c>
      <c r="G20" s="97" t="s">
        <v>75</v>
      </c>
      <c r="H20" s="98">
        <v>960</v>
      </c>
      <c r="I20" s="99" t="s">
        <v>29</v>
      </c>
      <c r="J20" s="98">
        <v>13</v>
      </c>
      <c r="K20" s="99" t="s">
        <v>85</v>
      </c>
      <c r="L20" s="98">
        <v>611</v>
      </c>
      <c r="M20" s="100">
        <v>3859</v>
      </c>
      <c r="N20" s="100">
        <v>3859</v>
      </c>
      <c r="O20" s="100">
        <v>3770.4061799999999</v>
      </c>
      <c r="P20" s="100">
        <f>O20/M20*100</f>
        <v>97.70422855662089</v>
      </c>
      <c r="Q20" s="100">
        <f t="shared" si="5"/>
        <v>97.70422855662089</v>
      </c>
    </row>
    <row r="21" spans="1:17" s="5" customFormat="1" ht="30" customHeight="1">
      <c r="A21" s="70" t="s">
        <v>22</v>
      </c>
      <c r="B21" s="71">
        <v>1</v>
      </c>
      <c r="C21" s="70" t="s">
        <v>30</v>
      </c>
      <c r="D21" s="71">
        <v>6</v>
      </c>
      <c r="E21" s="63"/>
      <c r="F21" s="72" t="s">
        <v>79</v>
      </c>
      <c r="G21" s="69" t="s">
        <v>75</v>
      </c>
      <c r="H21" s="24">
        <v>960</v>
      </c>
      <c r="I21" s="22" t="s">
        <v>29</v>
      </c>
      <c r="J21" s="24">
        <v>13</v>
      </c>
      <c r="K21" s="22" t="s">
        <v>80</v>
      </c>
      <c r="L21" s="24">
        <v>612</v>
      </c>
      <c r="M21" s="81">
        <v>384.98</v>
      </c>
      <c r="N21" s="81">
        <v>384.98</v>
      </c>
      <c r="O21" s="81">
        <v>384.98</v>
      </c>
      <c r="P21" s="81">
        <f t="shared" si="4"/>
        <v>100</v>
      </c>
      <c r="Q21" s="81">
        <f t="shared" si="5"/>
        <v>100</v>
      </c>
    </row>
    <row r="22" spans="1:17" s="5" customFormat="1" ht="17.25" customHeight="1">
      <c r="A22" s="143" t="s">
        <v>22</v>
      </c>
      <c r="B22" s="143" t="s">
        <v>23</v>
      </c>
      <c r="C22" s="143"/>
      <c r="D22" s="143"/>
      <c r="E22" s="143"/>
      <c r="F22" s="147" t="s">
        <v>26</v>
      </c>
      <c r="G22" s="17" t="s">
        <v>27</v>
      </c>
      <c r="H22" s="28"/>
      <c r="I22" s="29"/>
      <c r="J22" s="28"/>
      <c r="K22" s="28"/>
      <c r="L22" s="28"/>
      <c r="M22" s="30">
        <v>1</v>
      </c>
      <c r="N22" s="30">
        <v>1</v>
      </c>
      <c r="O22" s="30">
        <v>1</v>
      </c>
      <c r="P22" s="81">
        <f t="shared" si="4"/>
        <v>100</v>
      </c>
      <c r="Q22" s="81">
        <f t="shared" si="5"/>
        <v>100</v>
      </c>
    </row>
    <row r="23" spans="1:17" s="5" customFormat="1" ht="22.5" customHeight="1">
      <c r="A23" s="144"/>
      <c r="B23" s="144"/>
      <c r="C23" s="144"/>
      <c r="D23" s="144"/>
      <c r="E23" s="144"/>
      <c r="F23" s="148"/>
      <c r="G23" s="17" t="s">
        <v>46</v>
      </c>
      <c r="H23" s="28"/>
      <c r="I23" s="29"/>
      <c r="J23" s="28"/>
      <c r="K23" s="28"/>
      <c r="L23" s="28"/>
      <c r="M23" s="30">
        <v>1</v>
      </c>
      <c r="N23" s="30">
        <v>1</v>
      </c>
      <c r="O23" s="30">
        <v>1</v>
      </c>
      <c r="P23" s="81">
        <f t="shared" si="4"/>
        <v>100</v>
      </c>
      <c r="Q23" s="81">
        <f t="shared" si="5"/>
        <v>100</v>
      </c>
    </row>
    <row r="24" spans="1:17" s="5" customFormat="1" ht="30" customHeight="1">
      <c r="A24" s="15" t="s">
        <v>22</v>
      </c>
      <c r="B24" s="15" t="s">
        <v>23</v>
      </c>
      <c r="C24" s="15" t="s">
        <v>24</v>
      </c>
      <c r="D24" s="15"/>
      <c r="E24" s="15"/>
      <c r="F24" s="17" t="s">
        <v>31</v>
      </c>
      <c r="G24" s="9" t="s">
        <v>46</v>
      </c>
      <c r="H24" s="28"/>
      <c r="I24" s="29"/>
      <c r="J24" s="28"/>
      <c r="K24" s="28"/>
      <c r="L24" s="28"/>
      <c r="M24" s="30">
        <v>1</v>
      </c>
      <c r="N24" s="30">
        <v>1</v>
      </c>
      <c r="O24" s="30">
        <v>1</v>
      </c>
      <c r="P24" s="81">
        <f t="shared" si="4"/>
        <v>100</v>
      </c>
      <c r="Q24" s="81">
        <f t="shared" si="5"/>
        <v>100</v>
      </c>
    </row>
    <row r="25" spans="1:17" s="5" customFormat="1" ht="48" customHeight="1">
      <c r="A25" s="16" t="s">
        <v>22</v>
      </c>
      <c r="B25" s="16" t="s">
        <v>23</v>
      </c>
      <c r="C25" s="16" t="s">
        <v>24</v>
      </c>
      <c r="D25" s="16" t="s">
        <v>32</v>
      </c>
      <c r="E25" s="16"/>
      <c r="F25" s="65" t="s">
        <v>87</v>
      </c>
      <c r="G25" s="12" t="s">
        <v>46</v>
      </c>
      <c r="H25" s="37">
        <v>960</v>
      </c>
      <c r="I25" s="82" t="s">
        <v>29</v>
      </c>
      <c r="J25" s="37">
        <v>13</v>
      </c>
      <c r="K25" s="82" t="s">
        <v>88</v>
      </c>
      <c r="L25" s="37">
        <v>244</v>
      </c>
      <c r="M25" s="27">
        <v>1</v>
      </c>
      <c r="N25" s="27">
        <v>1</v>
      </c>
      <c r="O25" s="27">
        <v>1</v>
      </c>
      <c r="P25" s="81">
        <f t="shared" si="4"/>
        <v>100</v>
      </c>
      <c r="Q25" s="81">
        <f t="shared" si="5"/>
        <v>100</v>
      </c>
    </row>
    <row r="26" spans="1:17" s="5" customFormat="1" ht="15" customHeight="1">
      <c r="A26" s="143" t="s">
        <v>22</v>
      </c>
      <c r="B26" s="143" t="s">
        <v>32</v>
      </c>
      <c r="C26" s="145"/>
      <c r="D26" s="145"/>
      <c r="E26" s="145"/>
      <c r="F26" s="141" t="s">
        <v>34</v>
      </c>
      <c r="G26" s="9" t="s">
        <v>44</v>
      </c>
      <c r="H26" s="20"/>
      <c r="I26" s="21"/>
      <c r="J26" s="20"/>
      <c r="K26" s="21"/>
      <c r="L26" s="37"/>
      <c r="M26" s="30">
        <f>M27</f>
        <v>499</v>
      </c>
      <c r="N26" s="30">
        <f>N27</f>
        <v>499</v>
      </c>
      <c r="O26" s="30">
        <v>337.86714000000001</v>
      </c>
      <c r="P26" s="102">
        <f>O26/M26*100</f>
        <v>67.708845691382763</v>
      </c>
      <c r="Q26" s="102">
        <f>O26/N26*100</f>
        <v>67.708845691382763</v>
      </c>
    </row>
    <row r="27" spans="1:17" s="5" customFormat="1" ht="23.25" customHeight="1">
      <c r="A27" s="144"/>
      <c r="B27" s="144"/>
      <c r="C27" s="146"/>
      <c r="D27" s="146"/>
      <c r="E27" s="146"/>
      <c r="F27" s="142"/>
      <c r="G27" s="38" t="s">
        <v>45</v>
      </c>
      <c r="H27" s="28"/>
      <c r="I27" s="29"/>
      <c r="J27" s="28"/>
      <c r="K27" s="28"/>
      <c r="L27" s="28"/>
      <c r="M27" s="30">
        <f>M28+M32</f>
        <v>499</v>
      </c>
      <c r="N27" s="30">
        <f>N28+N32</f>
        <v>499</v>
      </c>
      <c r="O27" s="30">
        <f>O28+O32</f>
        <v>337.87</v>
      </c>
      <c r="P27" s="102">
        <f t="shared" ref="P27:P34" si="6">O27/M27*100</f>
        <v>67.709418837675344</v>
      </c>
      <c r="Q27" s="102">
        <f t="shared" ref="Q27:Q34" si="7">O27/N27*100</f>
        <v>67.709418837675344</v>
      </c>
    </row>
    <row r="28" spans="1:17" ht="60">
      <c r="A28" s="29" t="s">
        <v>22</v>
      </c>
      <c r="B28" s="29">
        <v>3</v>
      </c>
      <c r="C28" s="29" t="s">
        <v>29</v>
      </c>
      <c r="D28" s="26"/>
      <c r="E28" s="33"/>
      <c r="F28" s="17" t="s">
        <v>40</v>
      </c>
      <c r="G28" s="17" t="s">
        <v>47</v>
      </c>
      <c r="H28" s="88">
        <v>960</v>
      </c>
      <c r="I28" s="89" t="s">
        <v>29</v>
      </c>
      <c r="J28" s="88">
        <v>13</v>
      </c>
      <c r="K28" s="92" t="s">
        <v>90</v>
      </c>
      <c r="L28" s="92" t="s">
        <v>92</v>
      </c>
      <c r="M28" s="103">
        <f>SUM(M29:M31)</f>
        <v>300</v>
      </c>
      <c r="N28" s="103">
        <f>SUM(N29:N31)</f>
        <v>300</v>
      </c>
      <c r="O28" s="103">
        <f>SUM(O29:O31)</f>
        <v>192.51999999999998</v>
      </c>
      <c r="P28" s="102">
        <f t="shared" si="6"/>
        <v>64.173333333333332</v>
      </c>
      <c r="Q28" s="102">
        <f t="shared" si="7"/>
        <v>64.173333333333332</v>
      </c>
    </row>
    <row r="29" spans="1:17" ht="48" customHeight="1">
      <c r="A29" s="23" t="s">
        <v>22</v>
      </c>
      <c r="B29" s="25">
        <v>3</v>
      </c>
      <c r="C29" s="23" t="s">
        <v>29</v>
      </c>
      <c r="D29" s="25">
        <v>1</v>
      </c>
      <c r="E29" s="11"/>
      <c r="F29" s="19" t="s">
        <v>41</v>
      </c>
      <c r="G29" s="86"/>
      <c r="H29" s="90">
        <v>960</v>
      </c>
      <c r="I29" s="91" t="s">
        <v>29</v>
      </c>
      <c r="J29" s="91">
        <v>13</v>
      </c>
      <c r="K29" s="91" t="s">
        <v>90</v>
      </c>
      <c r="L29" s="90">
        <v>244</v>
      </c>
      <c r="M29" s="104">
        <v>245</v>
      </c>
      <c r="N29" s="105">
        <v>245</v>
      </c>
      <c r="O29" s="105">
        <v>172.82</v>
      </c>
      <c r="P29" s="102">
        <f t="shared" si="6"/>
        <v>70.538775510204076</v>
      </c>
      <c r="Q29" s="102">
        <f t="shared" si="7"/>
        <v>70.538775510204076</v>
      </c>
    </row>
    <row r="30" spans="1:17" ht="36">
      <c r="A30" s="23" t="s">
        <v>22</v>
      </c>
      <c r="B30" s="25">
        <v>3</v>
      </c>
      <c r="C30" s="23" t="s">
        <v>29</v>
      </c>
      <c r="D30" s="25">
        <v>3</v>
      </c>
      <c r="E30" s="11"/>
      <c r="F30" s="19" t="s">
        <v>35</v>
      </c>
      <c r="G30" s="86"/>
      <c r="H30" s="90">
        <v>960</v>
      </c>
      <c r="I30" s="91" t="s">
        <v>29</v>
      </c>
      <c r="J30" s="91">
        <v>13</v>
      </c>
      <c r="K30" s="91" t="s">
        <v>90</v>
      </c>
      <c r="L30" s="90">
        <v>244</v>
      </c>
      <c r="M30" s="104">
        <v>30</v>
      </c>
      <c r="N30" s="105">
        <v>30</v>
      </c>
      <c r="O30" s="105">
        <v>19.7</v>
      </c>
      <c r="P30" s="102">
        <f t="shared" si="6"/>
        <v>65.666666666666657</v>
      </c>
      <c r="Q30" s="102">
        <f t="shared" si="7"/>
        <v>65.666666666666657</v>
      </c>
    </row>
    <row r="31" spans="1:17" ht="36">
      <c r="A31" s="23" t="s">
        <v>22</v>
      </c>
      <c r="B31" s="25">
        <v>3</v>
      </c>
      <c r="C31" s="23" t="s">
        <v>29</v>
      </c>
      <c r="D31" s="25">
        <v>4</v>
      </c>
      <c r="E31" s="11"/>
      <c r="F31" s="19" t="s">
        <v>36</v>
      </c>
      <c r="G31" s="86"/>
      <c r="H31" s="90">
        <v>960</v>
      </c>
      <c r="I31" s="91" t="s">
        <v>29</v>
      </c>
      <c r="J31" s="91">
        <v>13</v>
      </c>
      <c r="K31" s="91" t="s">
        <v>90</v>
      </c>
      <c r="L31" s="90">
        <v>244</v>
      </c>
      <c r="M31" s="104">
        <v>25</v>
      </c>
      <c r="N31" s="105">
        <v>25</v>
      </c>
      <c r="O31" s="105">
        <v>0</v>
      </c>
      <c r="P31" s="102">
        <f t="shared" si="6"/>
        <v>0</v>
      </c>
      <c r="Q31" s="102">
        <f t="shared" si="7"/>
        <v>0</v>
      </c>
    </row>
    <row r="32" spans="1:17" s="14" customFormat="1" ht="48">
      <c r="A32" s="29" t="s">
        <v>22</v>
      </c>
      <c r="B32" s="26" t="s">
        <v>32</v>
      </c>
      <c r="C32" s="29" t="s">
        <v>30</v>
      </c>
      <c r="D32" s="26"/>
      <c r="E32" s="31"/>
      <c r="F32" s="68" t="s">
        <v>89</v>
      </c>
      <c r="G32" s="87" t="s">
        <v>48</v>
      </c>
      <c r="H32" s="84"/>
      <c r="I32" s="85"/>
      <c r="J32" s="85"/>
      <c r="K32" s="85"/>
      <c r="L32" s="84"/>
      <c r="M32" s="106">
        <f>SUM(M33:M34)</f>
        <v>199</v>
      </c>
      <c r="N32" s="84">
        <f>SUM(N33:N34)</f>
        <v>199</v>
      </c>
      <c r="O32" s="84">
        <f>SUM(O33:O34)</f>
        <v>145.35</v>
      </c>
      <c r="P32" s="102">
        <f t="shared" si="6"/>
        <v>73.040201005025125</v>
      </c>
      <c r="Q32" s="102">
        <f t="shared" si="7"/>
        <v>73.040201005025125</v>
      </c>
    </row>
    <row r="33" spans="1:17" ht="48">
      <c r="A33" s="23" t="s">
        <v>22</v>
      </c>
      <c r="B33" s="25">
        <v>3</v>
      </c>
      <c r="C33" s="23" t="s">
        <v>30</v>
      </c>
      <c r="D33" s="25">
        <v>6</v>
      </c>
      <c r="E33" s="11"/>
      <c r="F33" s="19" t="s">
        <v>37</v>
      </c>
      <c r="G33" s="86"/>
      <c r="H33" s="90">
        <v>960</v>
      </c>
      <c r="I33" s="91" t="s">
        <v>29</v>
      </c>
      <c r="J33" s="91">
        <v>13</v>
      </c>
      <c r="K33" s="91" t="s">
        <v>91</v>
      </c>
      <c r="L33" s="90">
        <v>244</v>
      </c>
      <c r="M33" s="104">
        <v>138</v>
      </c>
      <c r="N33" s="90">
        <v>138</v>
      </c>
      <c r="O33" s="90">
        <v>100.33</v>
      </c>
      <c r="P33" s="102">
        <f t="shared" si="6"/>
        <v>72.70289855072464</v>
      </c>
      <c r="Q33" s="102">
        <f t="shared" si="7"/>
        <v>72.70289855072464</v>
      </c>
    </row>
    <row r="34" spans="1:17" ht="36">
      <c r="A34" s="23" t="s">
        <v>22</v>
      </c>
      <c r="B34" s="25">
        <v>3</v>
      </c>
      <c r="C34" s="23" t="s">
        <v>30</v>
      </c>
      <c r="D34" s="25">
        <v>7</v>
      </c>
      <c r="E34" s="11"/>
      <c r="F34" s="19" t="s">
        <v>38</v>
      </c>
      <c r="G34" s="86"/>
      <c r="H34" s="90">
        <v>960</v>
      </c>
      <c r="I34" s="91" t="s">
        <v>29</v>
      </c>
      <c r="J34" s="91">
        <v>13</v>
      </c>
      <c r="K34" s="91" t="s">
        <v>91</v>
      </c>
      <c r="L34" s="90">
        <v>244</v>
      </c>
      <c r="M34" s="104">
        <v>61</v>
      </c>
      <c r="N34" s="105">
        <v>61</v>
      </c>
      <c r="O34" s="105">
        <v>45.02</v>
      </c>
      <c r="P34" s="102">
        <f t="shared" si="6"/>
        <v>73.8032786885246</v>
      </c>
      <c r="Q34" s="102">
        <f t="shared" si="7"/>
        <v>73.8032786885246</v>
      </c>
    </row>
    <row r="35" spans="1:17">
      <c r="A35" s="6"/>
      <c r="B35" s="6"/>
      <c r="C35" s="6"/>
      <c r="D35" s="6"/>
      <c r="E35" s="6"/>
    </row>
    <row r="36" spans="1:17">
      <c r="A36" s="6"/>
      <c r="B36" s="6"/>
      <c r="C36" s="6"/>
      <c r="D36" s="6"/>
      <c r="E36" s="6"/>
    </row>
    <row r="37" spans="1:17">
      <c r="A37" s="6"/>
      <c r="B37" s="6"/>
      <c r="C37" s="6"/>
      <c r="D37" s="6"/>
      <c r="E37" s="6"/>
    </row>
    <row r="38" spans="1:17">
      <c r="A38" s="6"/>
      <c r="B38" s="6"/>
      <c r="C38" s="6"/>
      <c r="D38" s="6"/>
      <c r="E38" s="6"/>
    </row>
    <row r="39" spans="1:17">
      <c r="A39" s="6"/>
      <c r="B39" s="6"/>
      <c r="C39" s="6"/>
      <c r="D39" s="6"/>
      <c r="E39" s="6"/>
    </row>
    <row r="40" spans="1:17">
      <c r="A40" s="6"/>
      <c r="B40" s="6"/>
      <c r="C40" s="6"/>
      <c r="D40" s="6"/>
      <c r="E40" s="6"/>
    </row>
    <row r="41" spans="1:17">
      <c r="A41" s="6"/>
      <c r="B41" s="6"/>
      <c r="C41" s="6"/>
      <c r="D41" s="6"/>
      <c r="E41" s="6"/>
    </row>
    <row r="42" spans="1:17">
      <c r="A42" s="6"/>
      <c r="B42" s="6"/>
      <c r="C42" s="6"/>
      <c r="D42" s="6"/>
      <c r="E42" s="6"/>
    </row>
    <row r="43" spans="1:17">
      <c r="A43" s="6"/>
      <c r="B43" s="6"/>
      <c r="C43" s="6"/>
      <c r="D43" s="6"/>
      <c r="E43" s="6"/>
    </row>
    <row r="44" spans="1:17">
      <c r="A44" s="6"/>
      <c r="B44" s="6"/>
      <c r="C44" s="6"/>
      <c r="D44" s="6"/>
      <c r="E44" s="6"/>
    </row>
    <row r="45" spans="1:17">
      <c r="A45" s="6"/>
      <c r="B45" s="6"/>
      <c r="C45" s="6"/>
      <c r="D45" s="6"/>
      <c r="E45" s="6"/>
    </row>
    <row r="46" spans="1:17">
      <c r="A46" s="6"/>
      <c r="B46" s="6"/>
      <c r="C46" s="6"/>
      <c r="D46" s="6"/>
      <c r="E46" s="6"/>
    </row>
    <row r="47" spans="1:17">
      <c r="A47" s="6"/>
      <c r="B47" s="6"/>
      <c r="C47" s="6"/>
      <c r="D47" s="6"/>
      <c r="E47" s="6"/>
    </row>
    <row r="48" spans="1:17">
      <c r="A48" s="6"/>
      <c r="B48" s="6"/>
      <c r="C48" s="6"/>
      <c r="D48" s="6"/>
      <c r="E48" s="6"/>
    </row>
    <row r="49" spans="1:5">
      <c r="A49" s="6"/>
      <c r="B49" s="6"/>
      <c r="C49" s="6"/>
      <c r="D49" s="6"/>
      <c r="E49" s="6"/>
    </row>
    <row r="50" spans="1:5">
      <c r="A50" s="6"/>
      <c r="B50" s="6"/>
      <c r="C50" s="6"/>
      <c r="D50" s="6"/>
      <c r="E50" s="6"/>
    </row>
  </sheetData>
  <mergeCells count="44">
    <mergeCell ref="G15:G17"/>
    <mergeCell ref="H15:H17"/>
    <mergeCell ref="I15:I17"/>
    <mergeCell ref="J15:J17"/>
    <mergeCell ref="A15:A17"/>
    <mergeCell ref="B15:B17"/>
    <mergeCell ref="C15:C17"/>
    <mergeCell ref="D15:D17"/>
    <mergeCell ref="E15:E17"/>
    <mergeCell ref="A12:A13"/>
    <mergeCell ref="B12:B13"/>
    <mergeCell ref="F26:F27"/>
    <mergeCell ref="B22:B23"/>
    <mergeCell ref="A22:A23"/>
    <mergeCell ref="E26:E27"/>
    <mergeCell ref="D26:D27"/>
    <mergeCell ref="C26:C27"/>
    <mergeCell ref="B26:B27"/>
    <mergeCell ref="A26:A27"/>
    <mergeCell ref="F22:F23"/>
    <mergeCell ref="E22:E23"/>
    <mergeCell ref="D22:D23"/>
    <mergeCell ref="C22:C23"/>
    <mergeCell ref="F15:F17"/>
    <mergeCell ref="F9:F11"/>
    <mergeCell ref="C12:C13"/>
    <mergeCell ref="D12:D13"/>
    <mergeCell ref="F12:F13"/>
    <mergeCell ref="E12:E13"/>
    <mergeCell ref="A9:A11"/>
    <mergeCell ref="B9:B11"/>
    <mergeCell ref="C9:C11"/>
    <mergeCell ref="D9:D11"/>
    <mergeCell ref="E9:E11"/>
    <mergeCell ref="N1:Q1"/>
    <mergeCell ref="D3:O4"/>
    <mergeCell ref="F5:G5"/>
    <mergeCell ref="H5:O5"/>
    <mergeCell ref="P7:Q7"/>
    <mergeCell ref="M7:O7"/>
    <mergeCell ref="G7:G8"/>
    <mergeCell ref="A7:E7"/>
    <mergeCell ref="F7:F8"/>
    <mergeCell ref="H7:L7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D32" sqref="A32:XFD32"/>
    </sheetView>
  </sheetViews>
  <sheetFormatPr defaultRowHeight="15"/>
  <cols>
    <col min="1" max="1" width="9.42578125" customWidth="1"/>
    <col min="2" max="2" width="6.7109375" customWidth="1"/>
    <col min="3" max="3" width="32.42578125" customWidth="1"/>
    <col min="4" max="4" width="30.28515625" customWidth="1"/>
    <col min="5" max="5" width="15" customWidth="1"/>
    <col min="6" max="6" width="13.7109375" customWidth="1"/>
    <col min="7" max="7" width="19" customWidth="1"/>
  </cols>
  <sheetData>
    <row r="1" spans="1:10" s="14" customFormat="1">
      <c r="G1" s="59" t="s">
        <v>70</v>
      </c>
    </row>
    <row r="2" spans="1:10" ht="15.75">
      <c r="A2" s="167" t="s">
        <v>69</v>
      </c>
      <c r="B2" s="168"/>
      <c r="C2" s="168"/>
      <c r="D2" s="168"/>
      <c r="E2" s="168"/>
      <c r="F2" s="168"/>
      <c r="G2" s="168"/>
    </row>
    <row r="3" spans="1:10" ht="15.75" customHeight="1">
      <c r="A3" s="169" t="s">
        <v>93</v>
      </c>
      <c r="B3" s="170"/>
      <c r="C3" s="170"/>
      <c r="D3" s="170"/>
      <c r="E3" s="170"/>
      <c r="F3" s="170"/>
      <c r="G3" s="170"/>
    </row>
    <row r="4" spans="1:10" ht="9.75" customHeight="1">
      <c r="A4" s="43"/>
    </row>
    <row r="5" spans="1:10" ht="12.75" customHeight="1">
      <c r="A5" s="120" t="s">
        <v>49</v>
      </c>
      <c r="B5" s="120"/>
      <c r="C5" s="120"/>
      <c r="D5" s="121" t="s">
        <v>68</v>
      </c>
      <c r="E5" s="121"/>
      <c r="F5" s="121"/>
      <c r="G5" s="121"/>
      <c r="H5" s="60"/>
      <c r="I5" s="60"/>
      <c r="J5" s="60"/>
    </row>
    <row r="6" spans="1:10" ht="15.75">
      <c r="A6" s="43"/>
    </row>
    <row r="7" spans="1:10" ht="55.5" customHeight="1">
      <c r="A7" s="173" t="s">
        <v>50</v>
      </c>
      <c r="B7" s="173"/>
      <c r="C7" s="173" t="s">
        <v>51</v>
      </c>
      <c r="D7" s="173" t="s">
        <v>52</v>
      </c>
      <c r="E7" s="173" t="s">
        <v>53</v>
      </c>
      <c r="F7" s="173" t="s">
        <v>54</v>
      </c>
      <c r="G7" s="173" t="s">
        <v>55</v>
      </c>
    </row>
    <row r="8" spans="1:10" ht="30" customHeight="1">
      <c r="A8" s="28" t="s">
        <v>7</v>
      </c>
      <c r="B8" s="28" t="s">
        <v>8</v>
      </c>
      <c r="C8" s="173"/>
      <c r="D8" s="173"/>
      <c r="E8" s="173"/>
      <c r="F8" s="173"/>
      <c r="G8" s="173"/>
    </row>
    <row r="9" spans="1:10">
      <c r="A9" s="171" t="s">
        <v>22</v>
      </c>
      <c r="B9" s="171"/>
      <c r="C9" s="172" t="s">
        <v>64</v>
      </c>
      <c r="D9" s="48" t="s">
        <v>27</v>
      </c>
      <c r="E9" s="54">
        <f>E10+E16+E17+E18</f>
        <v>9585.380000000001</v>
      </c>
      <c r="F9" s="54">
        <f>F10+F16+F17+F18</f>
        <v>9335.6571400000012</v>
      </c>
      <c r="G9" s="117">
        <f>F9/E9*100</f>
        <v>97.394752633698403</v>
      </c>
    </row>
    <row r="10" spans="1:10">
      <c r="A10" s="171"/>
      <c r="B10" s="171"/>
      <c r="C10" s="172"/>
      <c r="D10" s="46" t="s">
        <v>56</v>
      </c>
      <c r="E10" s="49">
        <f>E20+E30+E40</f>
        <v>9585.380000000001</v>
      </c>
      <c r="F10" s="49">
        <f>F20+F30+F40</f>
        <v>9335.6571400000012</v>
      </c>
      <c r="G10" s="117">
        <f t="shared" ref="G10:G18" si="0">F10/E10*100</f>
        <v>97.394752633698403</v>
      </c>
    </row>
    <row r="11" spans="1:10">
      <c r="A11" s="171"/>
      <c r="B11" s="171"/>
      <c r="C11" s="172"/>
      <c r="D11" s="47" t="s">
        <v>57</v>
      </c>
      <c r="E11" s="18"/>
      <c r="F11" s="18"/>
      <c r="G11" s="117"/>
    </row>
    <row r="12" spans="1:10">
      <c r="A12" s="171"/>
      <c r="B12" s="171"/>
      <c r="C12" s="172"/>
      <c r="D12" s="46" t="s">
        <v>58</v>
      </c>
      <c r="E12" s="49">
        <f t="shared" ref="E12:F16" si="1">E22+E32+E42</f>
        <v>5385.38</v>
      </c>
      <c r="F12" s="49">
        <f t="shared" si="1"/>
        <v>5135.6571400000003</v>
      </c>
      <c r="G12" s="117">
        <f t="shared" si="0"/>
        <v>95.362948204212145</v>
      </c>
    </row>
    <row r="13" spans="1:10" ht="24">
      <c r="A13" s="171"/>
      <c r="B13" s="171"/>
      <c r="C13" s="172"/>
      <c r="D13" s="47" t="s">
        <v>59</v>
      </c>
      <c r="E13" s="49">
        <f t="shared" si="1"/>
        <v>210</v>
      </c>
      <c r="F13" s="49">
        <f t="shared" si="1"/>
        <v>210</v>
      </c>
      <c r="G13" s="117">
        <f t="shared" si="0"/>
        <v>100</v>
      </c>
    </row>
    <row r="14" spans="1:10" ht="24">
      <c r="A14" s="171"/>
      <c r="B14" s="171"/>
      <c r="C14" s="172"/>
      <c r="D14" s="47" t="s">
        <v>60</v>
      </c>
      <c r="E14" s="49">
        <f t="shared" si="1"/>
        <v>0</v>
      </c>
      <c r="F14" s="49">
        <f t="shared" si="1"/>
        <v>0</v>
      </c>
      <c r="G14" s="117">
        <v>0</v>
      </c>
    </row>
    <row r="15" spans="1:10" ht="16.5" customHeight="1">
      <c r="A15" s="171"/>
      <c r="B15" s="171"/>
      <c r="C15" s="172"/>
      <c r="D15" s="47" t="s">
        <v>94</v>
      </c>
      <c r="E15" s="49">
        <f t="shared" si="1"/>
        <v>3990</v>
      </c>
      <c r="F15" s="49">
        <f t="shared" si="1"/>
        <v>3990</v>
      </c>
      <c r="G15" s="117">
        <f t="shared" si="0"/>
        <v>100</v>
      </c>
    </row>
    <row r="16" spans="1:10" ht="36">
      <c r="A16" s="171"/>
      <c r="B16" s="171"/>
      <c r="C16" s="172"/>
      <c r="D16" s="46" t="s">
        <v>66</v>
      </c>
      <c r="E16" s="49">
        <f t="shared" si="1"/>
        <v>0</v>
      </c>
      <c r="F16" s="49">
        <f t="shared" si="1"/>
        <v>0</v>
      </c>
      <c r="G16" s="117">
        <v>0</v>
      </c>
    </row>
    <row r="17" spans="1:9" s="14" customFormat="1" ht="30" customHeight="1">
      <c r="A17" s="171"/>
      <c r="B17" s="171"/>
      <c r="C17" s="172"/>
      <c r="D17" s="46" t="s">
        <v>71</v>
      </c>
      <c r="E17" s="49">
        <f>E27+E37+E47</f>
        <v>0</v>
      </c>
      <c r="F17" s="49">
        <f>F26+F37+F47</f>
        <v>0</v>
      </c>
      <c r="G17" s="117">
        <v>0</v>
      </c>
    </row>
    <row r="18" spans="1:9" ht="15.75" thickBot="1">
      <c r="A18" s="171"/>
      <c r="B18" s="171"/>
      <c r="C18" s="172"/>
      <c r="D18" s="46" t="s">
        <v>61</v>
      </c>
      <c r="E18" s="41">
        <f>E28+E38+E48</f>
        <v>0</v>
      </c>
      <c r="F18" s="41">
        <f>F28+F38+F48</f>
        <v>0</v>
      </c>
      <c r="G18" s="117">
        <v>0</v>
      </c>
    </row>
    <row r="19" spans="1:9" ht="15.75" thickBot="1">
      <c r="A19" s="171" t="s">
        <v>22</v>
      </c>
      <c r="B19" s="171">
        <v>1</v>
      </c>
      <c r="C19" s="172" t="s">
        <v>65</v>
      </c>
      <c r="D19" s="48" t="s">
        <v>27</v>
      </c>
      <c r="E19" s="110">
        <f>E20</f>
        <v>9085.380000000001</v>
      </c>
      <c r="F19" s="111">
        <v>8996.7900000000009</v>
      </c>
      <c r="G19" s="112">
        <f>F19/E19*100</f>
        <v>99.024916954491715</v>
      </c>
      <c r="H19" s="109"/>
    </row>
    <row r="20" spans="1:9" ht="15.75" thickBot="1">
      <c r="A20" s="171"/>
      <c r="B20" s="171"/>
      <c r="C20" s="172"/>
      <c r="D20" s="46" t="s">
        <v>56</v>
      </c>
      <c r="E20" s="113">
        <f>E22+E23+E25</f>
        <v>9085.380000000001</v>
      </c>
      <c r="F20" s="114">
        <v>8996.7900000000009</v>
      </c>
      <c r="G20" s="115">
        <f>F20/E20*100</f>
        <v>99.024916954491715</v>
      </c>
      <c r="I20" s="109"/>
    </row>
    <row r="21" spans="1:9" ht="13.5" customHeight="1" thickBot="1">
      <c r="A21" s="171"/>
      <c r="B21" s="171"/>
      <c r="C21" s="172"/>
      <c r="D21" s="47" t="s">
        <v>57</v>
      </c>
      <c r="E21" s="51"/>
      <c r="F21" s="51"/>
      <c r="G21" s="115"/>
    </row>
    <row r="22" spans="1:9" ht="15" customHeight="1" thickBot="1">
      <c r="A22" s="171"/>
      <c r="B22" s="171"/>
      <c r="C22" s="172"/>
      <c r="D22" s="46" t="s">
        <v>62</v>
      </c>
      <c r="E22" s="113">
        <v>4885.38</v>
      </c>
      <c r="F22" s="114">
        <v>4796.79</v>
      </c>
      <c r="G22" s="115">
        <f>F22/E22*100</f>
        <v>98.186630313302132</v>
      </c>
    </row>
    <row r="23" spans="1:9" ht="24.75" thickBot="1">
      <c r="A23" s="171"/>
      <c r="B23" s="171"/>
      <c r="C23" s="172"/>
      <c r="D23" s="47" t="s">
        <v>59</v>
      </c>
      <c r="E23" s="113">
        <v>210</v>
      </c>
      <c r="F23" s="114">
        <v>210</v>
      </c>
      <c r="G23" s="115">
        <f>F23/E23*100</f>
        <v>100</v>
      </c>
    </row>
    <row r="24" spans="1:9" ht="24.75" thickBot="1">
      <c r="A24" s="171"/>
      <c r="B24" s="171"/>
      <c r="C24" s="172"/>
      <c r="D24" s="47" t="s">
        <v>60</v>
      </c>
      <c r="E24" s="42"/>
      <c r="F24" s="42"/>
      <c r="G24" s="115"/>
    </row>
    <row r="25" spans="1:9" ht="15.75" customHeight="1" thickBot="1">
      <c r="A25" s="171"/>
      <c r="B25" s="171"/>
      <c r="C25" s="172"/>
      <c r="D25" s="47" t="s">
        <v>94</v>
      </c>
      <c r="E25" s="174">
        <v>3990</v>
      </c>
      <c r="F25" s="175">
        <v>3990</v>
      </c>
      <c r="G25" s="176">
        <f>F25/E25*100</f>
        <v>100</v>
      </c>
    </row>
    <row r="26" spans="1:9" ht="35.25" customHeight="1" thickBot="1">
      <c r="A26" s="171"/>
      <c r="B26" s="171"/>
      <c r="C26" s="172"/>
      <c r="D26" s="46" t="s">
        <v>66</v>
      </c>
      <c r="E26" s="113">
        <v>0</v>
      </c>
      <c r="F26" s="114">
        <v>0</v>
      </c>
      <c r="G26" s="116">
        <v>0</v>
      </c>
    </row>
    <row r="27" spans="1:9" s="14" customFormat="1" ht="27.75" customHeight="1" thickBot="1">
      <c r="A27" s="171"/>
      <c r="B27" s="171"/>
      <c r="C27" s="172"/>
      <c r="D27" s="46" t="s">
        <v>71</v>
      </c>
      <c r="E27" s="113">
        <v>0</v>
      </c>
      <c r="F27" s="114">
        <v>0</v>
      </c>
      <c r="G27" s="116">
        <v>0</v>
      </c>
    </row>
    <row r="28" spans="1:9" ht="15.75" thickBot="1">
      <c r="A28" s="171"/>
      <c r="B28" s="171"/>
      <c r="C28" s="172"/>
      <c r="D28" s="46" t="s">
        <v>61</v>
      </c>
      <c r="E28" s="113">
        <v>0</v>
      </c>
      <c r="F28" s="114">
        <v>0</v>
      </c>
      <c r="G28" s="51">
        <v>0</v>
      </c>
    </row>
    <row r="29" spans="1:9">
      <c r="A29" s="171" t="s">
        <v>22</v>
      </c>
      <c r="B29" s="171" t="s">
        <v>23</v>
      </c>
      <c r="C29" s="172" t="s">
        <v>26</v>
      </c>
      <c r="D29" s="48" t="s">
        <v>27</v>
      </c>
      <c r="E29" s="55">
        <v>1</v>
      </c>
      <c r="F29" s="55">
        <v>1</v>
      </c>
      <c r="G29" s="177">
        <f>F29/E29</f>
        <v>1</v>
      </c>
    </row>
    <row r="30" spans="1:9">
      <c r="A30" s="171"/>
      <c r="B30" s="171"/>
      <c r="C30" s="172"/>
      <c r="D30" s="46" t="s">
        <v>63</v>
      </c>
      <c r="E30" s="44">
        <v>1</v>
      </c>
      <c r="F30" s="44">
        <v>1</v>
      </c>
      <c r="G30" s="53">
        <f>F30/E30</f>
        <v>1</v>
      </c>
    </row>
    <row r="31" spans="1:9">
      <c r="A31" s="171"/>
      <c r="B31" s="171"/>
      <c r="C31" s="172"/>
      <c r="D31" s="47" t="s">
        <v>57</v>
      </c>
      <c r="E31" s="44"/>
      <c r="F31" s="45"/>
      <c r="G31" s="53"/>
    </row>
    <row r="32" spans="1:9" ht="19.5" customHeight="1">
      <c r="A32" s="171"/>
      <c r="B32" s="171"/>
      <c r="C32" s="172"/>
      <c r="D32" s="46" t="s">
        <v>62</v>
      </c>
      <c r="E32" s="44">
        <v>1</v>
      </c>
      <c r="F32" s="44">
        <v>1</v>
      </c>
      <c r="G32" s="53">
        <f>F32/E32</f>
        <v>1</v>
      </c>
    </row>
    <row r="33" spans="1:7" ht="24">
      <c r="A33" s="171"/>
      <c r="B33" s="171"/>
      <c r="C33" s="172"/>
      <c r="D33" s="47" t="s">
        <v>59</v>
      </c>
      <c r="E33" s="44">
        <v>0</v>
      </c>
      <c r="F33" s="44">
        <v>0</v>
      </c>
      <c r="G33" s="53">
        <v>0</v>
      </c>
    </row>
    <row r="34" spans="1:7" ht="24">
      <c r="A34" s="171"/>
      <c r="B34" s="171"/>
      <c r="C34" s="172"/>
      <c r="D34" s="47" t="s">
        <v>60</v>
      </c>
      <c r="E34" s="44">
        <v>0</v>
      </c>
      <c r="F34" s="44">
        <v>0</v>
      </c>
      <c r="G34" s="53">
        <v>0</v>
      </c>
    </row>
    <row r="35" spans="1:7" ht="15.75" customHeight="1">
      <c r="A35" s="171"/>
      <c r="B35" s="171"/>
      <c r="C35" s="172"/>
      <c r="D35" s="47" t="s">
        <v>94</v>
      </c>
      <c r="E35" s="44">
        <v>0</v>
      </c>
      <c r="F35" s="44">
        <v>0</v>
      </c>
      <c r="G35" s="53">
        <v>0</v>
      </c>
    </row>
    <row r="36" spans="1:7" ht="36">
      <c r="A36" s="171"/>
      <c r="B36" s="171"/>
      <c r="C36" s="172"/>
      <c r="D36" s="46" t="s">
        <v>66</v>
      </c>
      <c r="E36" s="44">
        <v>0</v>
      </c>
      <c r="F36" s="44">
        <v>0</v>
      </c>
      <c r="G36" s="53">
        <v>0</v>
      </c>
    </row>
    <row r="37" spans="1:7" s="14" customFormat="1" ht="26.25" customHeight="1">
      <c r="A37" s="171"/>
      <c r="B37" s="171"/>
      <c r="C37" s="172"/>
      <c r="D37" s="46" t="s">
        <v>67</v>
      </c>
      <c r="E37" s="44">
        <v>0</v>
      </c>
      <c r="F37" s="44">
        <v>0</v>
      </c>
      <c r="G37" s="53">
        <v>0</v>
      </c>
    </row>
    <row r="38" spans="1:7">
      <c r="A38" s="171"/>
      <c r="B38" s="171"/>
      <c r="C38" s="172"/>
      <c r="D38" s="46" t="s">
        <v>61</v>
      </c>
      <c r="E38" s="44">
        <v>0</v>
      </c>
      <c r="F38" s="44">
        <v>0</v>
      </c>
      <c r="G38" s="53">
        <v>0</v>
      </c>
    </row>
    <row r="39" spans="1:7">
      <c r="A39" s="171" t="s">
        <v>22</v>
      </c>
      <c r="B39" s="171" t="s">
        <v>32</v>
      </c>
      <c r="C39" s="172" t="s">
        <v>34</v>
      </c>
      <c r="D39" s="48" t="s">
        <v>27</v>
      </c>
      <c r="E39" s="50">
        <f>E42</f>
        <v>499</v>
      </c>
      <c r="F39" s="50">
        <f>F42</f>
        <v>337.86714000000001</v>
      </c>
      <c r="G39" s="117">
        <f>F39/E39*100</f>
        <v>67.708845691382763</v>
      </c>
    </row>
    <row r="40" spans="1:7">
      <c r="A40" s="171"/>
      <c r="B40" s="171"/>
      <c r="C40" s="172"/>
      <c r="D40" s="46" t="s">
        <v>63</v>
      </c>
      <c r="E40" s="41">
        <f>E42</f>
        <v>499</v>
      </c>
      <c r="F40" s="41">
        <f>F42</f>
        <v>337.86714000000001</v>
      </c>
      <c r="G40" s="117">
        <f t="shared" ref="G40:G42" si="2">F40/E40*100</f>
        <v>67.708845691382763</v>
      </c>
    </row>
    <row r="41" spans="1:7">
      <c r="A41" s="171"/>
      <c r="B41" s="171"/>
      <c r="C41" s="172"/>
      <c r="D41" s="47" t="s">
        <v>57</v>
      </c>
      <c r="E41" s="52"/>
      <c r="F41" s="52"/>
      <c r="G41" s="117"/>
    </row>
    <row r="42" spans="1:7" ht="18" customHeight="1">
      <c r="A42" s="171"/>
      <c r="B42" s="171"/>
      <c r="C42" s="172"/>
      <c r="D42" s="46" t="s">
        <v>62</v>
      </c>
      <c r="E42" s="41">
        <v>499</v>
      </c>
      <c r="F42" s="41">
        <v>337.86714000000001</v>
      </c>
      <c r="G42" s="117">
        <f t="shared" si="2"/>
        <v>67.708845691382763</v>
      </c>
    </row>
    <row r="43" spans="1:7" ht="24">
      <c r="A43" s="171"/>
      <c r="B43" s="171"/>
      <c r="C43" s="172"/>
      <c r="D43" s="47" t="s">
        <v>59</v>
      </c>
      <c r="E43" s="41">
        <v>0</v>
      </c>
      <c r="F43" s="41">
        <v>0</v>
      </c>
      <c r="G43" s="41">
        <v>0</v>
      </c>
    </row>
    <row r="44" spans="1:7" ht="24">
      <c r="A44" s="171"/>
      <c r="B44" s="171"/>
      <c r="C44" s="172"/>
      <c r="D44" s="47" t="s">
        <v>60</v>
      </c>
      <c r="E44" s="41">
        <v>0</v>
      </c>
      <c r="F44" s="41">
        <v>0</v>
      </c>
      <c r="G44" s="41">
        <v>0</v>
      </c>
    </row>
    <row r="45" spans="1:7" ht="13.5" customHeight="1">
      <c r="A45" s="171"/>
      <c r="B45" s="171"/>
      <c r="C45" s="172"/>
      <c r="D45" s="47" t="s">
        <v>94</v>
      </c>
      <c r="E45" s="41">
        <v>0</v>
      </c>
      <c r="F45" s="41">
        <v>0</v>
      </c>
      <c r="G45" s="41">
        <v>0</v>
      </c>
    </row>
    <row r="46" spans="1:7" ht="36">
      <c r="A46" s="171"/>
      <c r="B46" s="171"/>
      <c r="C46" s="172"/>
      <c r="D46" s="46" t="s">
        <v>66</v>
      </c>
      <c r="E46" s="41">
        <v>0</v>
      </c>
      <c r="F46" s="41">
        <v>0</v>
      </c>
      <c r="G46" s="41">
        <v>0</v>
      </c>
    </row>
    <row r="47" spans="1:7" s="14" customFormat="1" ht="30.75" customHeight="1">
      <c r="A47" s="171"/>
      <c r="B47" s="171"/>
      <c r="C47" s="172"/>
      <c r="D47" s="46" t="s">
        <v>67</v>
      </c>
      <c r="E47" s="41">
        <v>0</v>
      </c>
      <c r="F47" s="41">
        <v>0</v>
      </c>
      <c r="G47" s="41">
        <v>0</v>
      </c>
    </row>
    <row r="48" spans="1:7">
      <c r="A48" s="171"/>
      <c r="B48" s="171"/>
      <c r="C48" s="172"/>
      <c r="D48" s="46" t="s">
        <v>61</v>
      </c>
      <c r="E48" s="41">
        <v>0</v>
      </c>
      <c r="F48" s="41">
        <v>0</v>
      </c>
      <c r="G48" s="41">
        <v>0</v>
      </c>
    </row>
  </sheetData>
  <mergeCells count="22">
    <mergeCell ref="G7:G8"/>
    <mergeCell ref="A7:B7"/>
    <mergeCell ref="C7:C8"/>
    <mergeCell ref="D7:D8"/>
    <mergeCell ref="E7:E8"/>
    <mergeCell ref="F7:F8"/>
    <mergeCell ref="A2:G2"/>
    <mergeCell ref="A3:G3"/>
    <mergeCell ref="D5:G5"/>
    <mergeCell ref="A5:C5"/>
    <mergeCell ref="A39:A48"/>
    <mergeCell ref="B39:B48"/>
    <mergeCell ref="C39:C48"/>
    <mergeCell ref="A29:A38"/>
    <mergeCell ref="B29:B38"/>
    <mergeCell ref="C29:C38"/>
    <mergeCell ref="A9:A18"/>
    <mergeCell ref="B9:B18"/>
    <mergeCell ref="C9:C18"/>
    <mergeCell ref="A19:A28"/>
    <mergeCell ref="B19:B28"/>
    <mergeCell ref="C19:C28"/>
  </mergeCells>
  <hyperlinks>
    <hyperlink ref="A2" r:id="rId1" display="consultantplus://offline/ref=81C534AC1618B38338B7138DDEB14344F59B417381706259B468524054C32ECBB30FCA5546109B5D4A4FB36DK7O"/>
  </hyperlinks>
  <pageMargins left="0.32" right="0.24" top="0.35" bottom="0.75" header="0.24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приложение 6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Малюкова</dc:creator>
  <cp:lastModifiedBy>ec03</cp:lastModifiedBy>
  <cp:lastPrinted>2017-03-22T10:16:27Z</cp:lastPrinted>
  <dcterms:created xsi:type="dcterms:W3CDTF">2016-03-18T09:34:37Z</dcterms:created>
  <dcterms:modified xsi:type="dcterms:W3CDTF">2017-03-22T10:23:52Z</dcterms:modified>
</cp:coreProperties>
</file>